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200" windowHeight="11925" tabRatio="622" activeTab="1"/>
  </bookViews>
  <sheets>
    <sheet name="玉米" sheetId="18" r:id="rId1"/>
    <sheet name="水稻" sheetId="20" r:id="rId2"/>
    <sheet name="大豆" sheetId="21" r:id="rId3"/>
  </sheets>
  <definedNames>
    <definedName name="_xlnm._FilterDatabase" localSheetId="0" hidden="1">玉米!$A$6:$N$21</definedName>
    <definedName name="_xlnm._FilterDatabase" localSheetId="1" hidden="1">水稻!$A$6:$N$20</definedName>
    <definedName name="_xlnm._FilterDatabase" localSheetId="2" hidden="1">大豆!$A$6:$N$13</definedName>
    <definedName name="_xlnm.Print_Area" localSheetId="0">玉米!$A$1:$N$21</definedName>
    <definedName name="_xlnm.Print_Area" localSheetId="1">水稻!$A$1:$N$20</definedName>
    <definedName name="_xlnm.Print_Area" localSheetId="2">大豆!$A$1:$N$13</definedName>
    <definedName name="_xlnm.Print_Titles" localSheetId="0">玉米!$1:$6</definedName>
    <definedName name="_xlnm.Print_Titles" localSheetId="1">水稻!$1:$6</definedName>
    <definedName name="_xlnm.Print_Titles" localSheetId="2">大豆!$1:$6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<sst xmlns="http://schemas.openxmlformats.org/spreadsheetml/2006/main" count="156" uniqueCount="47">
  <si>
    <r>
      <rPr>
        <sz val="10.5"/>
        <rFont val="宋体"/>
        <charset val="134"/>
      </rPr>
      <t xml:space="preserve">                                             </t>
    </r>
    <r>
      <rPr>
        <b/>
        <sz val="15"/>
        <rFont val="黑体"/>
        <charset val="134"/>
      </rPr>
      <t>种植业保险分户投保清单</t>
    </r>
    <r>
      <rPr>
        <sz val="14"/>
        <rFont val="黑体"/>
        <charset val="134"/>
      </rPr>
      <t xml:space="preserve"> </t>
    </r>
    <r>
      <rPr>
        <b/>
        <sz val="14"/>
        <rFont val="黑体"/>
        <charset val="134"/>
      </rPr>
      <t xml:space="preserve"> </t>
    </r>
    <r>
      <rPr>
        <sz val="12"/>
        <rFont val="黑体"/>
        <charset val="134"/>
      </rPr>
      <t xml:space="preserve">               （内部凭证 仅供承保使用）</t>
    </r>
  </si>
  <si>
    <r>
      <rPr>
        <b/>
        <sz val="10"/>
        <rFont val="宋体"/>
        <charset val="134"/>
      </rPr>
      <t xml:space="preserve"> 尊敬的投保人/投保组织者，本分户投保清单为</t>
    </r>
    <r>
      <rPr>
        <b/>
        <u/>
        <sz val="10"/>
        <rFont val="宋体"/>
        <charset val="134"/>
      </rPr>
      <t xml:space="preserve">                               </t>
    </r>
    <r>
      <rPr>
        <b/>
        <sz val="10"/>
        <rFont val="宋体"/>
        <charset val="134"/>
      </rPr>
      <t>号投保单的组成部分，请您如实、详细填写，签字确认前，请仔细阅读扉页提示内容。</t>
    </r>
  </si>
  <si>
    <r>
      <rPr>
        <sz val="10.5"/>
        <rFont val="宋体"/>
        <charset val="134"/>
      </rPr>
      <t xml:space="preserve"> 投保组织者：</t>
    </r>
    <r>
      <rPr>
        <u/>
        <sz val="10.5"/>
        <rFont val="宋体"/>
        <charset val="134"/>
      </rPr>
      <t xml:space="preserve"> 辽宁省铁岭市银州区龙山乡前八里村民委员会   </t>
    </r>
    <r>
      <rPr>
        <sz val="10.5"/>
        <rFont val="宋体"/>
        <charset val="134"/>
      </rPr>
      <t xml:space="preserve"> </t>
    </r>
    <r>
      <rPr>
        <sz val="10"/>
        <rFont val="宋体"/>
        <charset val="134"/>
      </rPr>
      <t xml:space="preserve">投保险种：  </t>
    </r>
    <r>
      <rPr>
        <b/>
        <u/>
        <sz val="10"/>
        <rFont val="宋体"/>
        <charset val="134"/>
      </rPr>
      <t xml:space="preserve">  玉米保险 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投保作物：</t>
    </r>
    <r>
      <rPr>
        <u/>
        <sz val="10"/>
        <rFont val="宋体"/>
        <charset val="134"/>
      </rPr>
      <t xml:space="preserve">     玉米</t>
    </r>
    <r>
      <rPr>
        <b/>
        <u/>
        <sz val="10"/>
        <rFont val="宋体"/>
        <charset val="134"/>
      </rPr>
      <t xml:space="preserve">     </t>
    </r>
    <r>
      <rPr>
        <u/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所在村名：</t>
    </r>
    <r>
      <rPr>
        <u/>
        <sz val="10"/>
        <rFont val="宋体"/>
        <charset val="134"/>
      </rPr>
      <t xml:space="preserve">   前八里村              </t>
    </r>
    <r>
      <rPr>
        <sz val="10"/>
        <rFont val="宋体"/>
        <charset val="134"/>
      </rPr>
      <t xml:space="preserve">   </t>
    </r>
  </si>
  <si>
    <r>
      <rPr>
        <sz val="10.5"/>
        <rFont val="宋体"/>
        <charset val="134"/>
      </rPr>
      <t xml:space="preserve"> 投保人：</t>
    </r>
    <r>
      <rPr>
        <b/>
        <u/>
        <sz val="10"/>
        <rFont val="宋体"/>
        <charset val="134"/>
      </rPr>
      <t xml:space="preserve">  铁岭市银州区龙山乡前八里村     </t>
    </r>
    <r>
      <rPr>
        <sz val="10"/>
        <rFont val="宋体"/>
        <charset val="134"/>
      </rPr>
      <t xml:space="preserve"> 单位保额：</t>
    </r>
    <r>
      <rPr>
        <u/>
        <sz val="10"/>
        <rFont val="宋体"/>
        <charset val="134"/>
      </rPr>
      <t xml:space="preserve">   770   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 6.1   </t>
    </r>
    <r>
      <rPr>
        <sz val="10"/>
        <rFont val="宋体"/>
        <charset val="134"/>
      </rPr>
      <t>%     单位保费：</t>
    </r>
    <r>
      <rPr>
        <u/>
        <sz val="10"/>
        <rFont val="宋体"/>
        <charset val="134"/>
      </rPr>
      <t xml:space="preserve"> 46.97   </t>
    </r>
    <r>
      <rPr>
        <sz val="10"/>
        <rFont val="宋体"/>
        <charset val="134"/>
      </rPr>
      <t xml:space="preserve"> 元      No.</t>
    </r>
  </si>
  <si>
    <t>序号</t>
  </si>
  <si>
    <t>被保险人姓名</t>
  </si>
  <si>
    <t>住址</t>
  </si>
  <si>
    <t>种植
地点</t>
  </si>
  <si>
    <t>种植数量(亩)</t>
  </si>
  <si>
    <t>保险数量(亩)</t>
  </si>
  <si>
    <t>保险金额（元）</t>
  </si>
  <si>
    <t>总保险费(元)</t>
  </si>
  <si>
    <t>财政补贴比例</t>
  </si>
  <si>
    <t>财政补贴金额（元）</t>
  </si>
  <si>
    <t>农户自缴保费(元)</t>
  </si>
  <si>
    <t>开户行名称</t>
  </si>
  <si>
    <t>被保险人
签字</t>
  </si>
  <si>
    <t>备注</t>
  </si>
  <si>
    <t>张永宣</t>
  </si>
  <si>
    <t>前八里</t>
  </si>
  <si>
    <t>铁东</t>
  </si>
  <si>
    <t>辽宁农村商业银行股份有限公司铁岭开发支行</t>
  </si>
  <si>
    <t>张万杰</t>
  </si>
  <si>
    <t>张帅</t>
  </si>
  <si>
    <t>李宏伟</t>
  </si>
  <si>
    <t>张健</t>
  </si>
  <si>
    <t>张猛</t>
  </si>
  <si>
    <t>梁铁</t>
  </si>
  <si>
    <t>何洪慈</t>
  </si>
  <si>
    <t>张钦库</t>
  </si>
  <si>
    <t>苑书恒</t>
  </si>
  <si>
    <t>檀艳军</t>
  </si>
  <si>
    <t>揣秀凡</t>
  </si>
  <si>
    <t>合计</t>
  </si>
  <si>
    <t xml:space="preserve">           填制：             </t>
  </si>
  <si>
    <r>
      <rPr>
        <sz val="10.5"/>
        <rFont val="宋体"/>
        <charset val="134"/>
      </rPr>
      <t xml:space="preserve"> 投保组织者：</t>
    </r>
    <r>
      <rPr>
        <u/>
        <sz val="10.5"/>
        <rFont val="宋体"/>
        <charset val="134"/>
      </rPr>
      <t xml:space="preserve"> 辽宁省铁岭市银州区龙山乡前八里村民委员会   </t>
    </r>
    <r>
      <rPr>
        <sz val="10.5"/>
        <rFont val="宋体"/>
        <charset val="134"/>
      </rPr>
      <t xml:space="preserve"> </t>
    </r>
    <r>
      <rPr>
        <sz val="10"/>
        <rFont val="宋体"/>
        <charset val="134"/>
      </rPr>
      <t xml:space="preserve">投保险种：  </t>
    </r>
    <r>
      <rPr>
        <b/>
        <u/>
        <sz val="10"/>
        <rFont val="宋体"/>
        <charset val="134"/>
      </rPr>
      <t xml:space="preserve"> </t>
    </r>
    <r>
      <rPr>
        <b/>
        <sz val="10"/>
        <rFont val="宋体"/>
        <charset val="134"/>
      </rPr>
      <t>水稻保险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投保作物：</t>
    </r>
    <r>
      <rPr>
        <u/>
        <sz val="10"/>
        <rFont val="宋体"/>
        <charset val="134"/>
      </rPr>
      <t xml:space="preserve">     水稻</t>
    </r>
    <r>
      <rPr>
        <b/>
        <u/>
        <sz val="10"/>
        <rFont val="宋体"/>
        <charset val="134"/>
      </rPr>
      <t xml:space="preserve">      </t>
    </r>
    <r>
      <rPr>
        <u/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所在村名：</t>
    </r>
    <r>
      <rPr>
        <u/>
        <sz val="10"/>
        <rFont val="宋体"/>
        <charset val="134"/>
      </rPr>
      <t xml:space="preserve">   前八里村              </t>
    </r>
    <r>
      <rPr>
        <sz val="10"/>
        <rFont val="宋体"/>
        <charset val="134"/>
      </rPr>
      <t xml:space="preserve">   </t>
    </r>
  </si>
  <si>
    <r>
      <rPr>
        <sz val="10.5"/>
        <rFont val="宋体"/>
        <charset val="134"/>
      </rPr>
      <t xml:space="preserve"> 投保人：</t>
    </r>
    <r>
      <rPr>
        <b/>
        <u/>
        <sz val="10"/>
        <rFont val="宋体"/>
        <charset val="134"/>
      </rPr>
      <t xml:space="preserve">  铁岭市银州区龙山乡前八里村     </t>
    </r>
    <r>
      <rPr>
        <sz val="10"/>
        <rFont val="宋体"/>
        <charset val="134"/>
      </rPr>
      <t xml:space="preserve"> 单位保额：</t>
    </r>
    <r>
      <rPr>
        <u/>
        <sz val="10"/>
        <rFont val="宋体"/>
        <charset val="134"/>
      </rPr>
      <t xml:space="preserve"> 1290 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  4.1   </t>
    </r>
    <r>
      <rPr>
        <sz val="10"/>
        <rFont val="宋体"/>
        <charset val="134"/>
      </rPr>
      <t>%     单位保费：</t>
    </r>
    <r>
      <rPr>
        <u/>
        <sz val="10"/>
        <rFont val="宋体"/>
        <charset val="134"/>
      </rPr>
      <t xml:space="preserve">    52.89   </t>
    </r>
    <r>
      <rPr>
        <sz val="10"/>
        <rFont val="宋体"/>
        <charset val="134"/>
      </rPr>
      <t xml:space="preserve"> 元      No.</t>
    </r>
  </si>
  <si>
    <t>王铁平</t>
  </si>
  <si>
    <t>铁西</t>
  </si>
  <si>
    <t>张仲海</t>
  </si>
  <si>
    <t>铁东、铁西</t>
  </si>
  <si>
    <t>罗怀权</t>
  </si>
  <si>
    <t>刘海菊</t>
  </si>
  <si>
    <t>刘金颖</t>
  </si>
  <si>
    <r>
      <rPr>
        <sz val="10.5"/>
        <rFont val="宋体"/>
        <charset val="134"/>
      </rPr>
      <t xml:space="preserve"> 投保组织者：</t>
    </r>
    <r>
      <rPr>
        <u/>
        <sz val="10.5"/>
        <rFont val="宋体"/>
        <charset val="134"/>
      </rPr>
      <t xml:space="preserve"> 辽宁省铁岭市银州区龙山乡前八里村民委员会   </t>
    </r>
    <r>
      <rPr>
        <sz val="10.5"/>
        <rFont val="宋体"/>
        <charset val="134"/>
      </rPr>
      <t xml:space="preserve"> </t>
    </r>
    <r>
      <rPr>
        <sz val="10"/>
        <rFont val="宋体"/>
        <charset val="134"/>
      </rPr>
      <t xml:space="preserve">投保险种：  </t>
    </r>
    <r>
      <rPr>
        <b/>
        <u/>
        <sz val="10"/>
        <rFont val="宋体"/>
        <charset val="134"/>
      </rPr>
      <t xml:space="preserve">  </t>
    </r>
    <r>
      <rPr>
        <b/>
        <sz val="10"/>
        <rFont val="宋体"/>
        <charset val="134"/>
      </rPr>
      <t>大豆保险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投保作物：</t>
    </r>
    <r>
      <rPr>
        <u/>
        <sz val="10"/>
        <rFont val="宋体"/>
        <charset val="134"/>
      </rPr>
      <t xml:space="preserve">     大豆</t>
    </r>
    <r>
      <rPr>
        <b/>
        <u/>
        <sz val="10"/>
        <rFont val="宋体"/>
        <charset val="134"/>
      </rPr>
      <t xml:space="preserve">   </t>
    </r>
    <r>
      <rPr>
        <u/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所在村名：</t>
    </r>
    <r>
      <rPr>
        <u/>
        <sz val="10"/>
        <rFont val="宋体"/>
        <charset val="134"/>
      </rPr>
      <t xml:space="preserve">   前八里村              </t>
    </r>
    <r>
      <rPr>
        <sz val="10"/>
        <rFont val="宋体"/>
        <charset val="134"/>
      </rPr>
      <t xml:space="preserve">   </t>
    </r>
  </si>
  <si>
    <r>
      <rPr>
        <sz val="10.5"/>
        <rFont val="宋体"/>
        <charset val="134"/>
      </rPr>
      <t xml:space="preserve"> 投保人：</t>
    </r>
    <r>
      <rPr>
        <b/>
        <u/>
        <sz val="10"/>
        <rFont val="宋体"/>
        <charset val="134"/>
      </rPr>
      <t xml:space="preserve">  铁岭市银州区龙山乡前八里村     </t>
    </r>
    <r>
      <rPr>
        <sz val="10"/>
        <rFont val="宋体"/>
        <charset val="134"/>
      </rPr>
      <t xml:space="preserve"> 单位保额：</t>
    </r>
    <r>
      <rPr>
        <u/>
        <sz val="10"/>
        <rFont val="宋体"/>
        <charset val="134"/>
      </rPr>
      <t xml:space="preserve">  700  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  5.1  </t>
    </r>
    <r>
      <rPr>
        <sz val="10"/>
        <rFont val="宋体"/>
        <charset val="134"/>
      </rPr>
      <t>%     单位保费：</t>
    </r>
    <r>
      <rPr>
        <u/>
        <sz val="10"/>
        <rFont val="宋体"/>
        <charset val="134"/>
      </rPr>
      <t xml:space="preserve"> 35.7  </t>
    </r>
    <r>
      <rPr>
        <sz val="10"/>
        <rFont val="宋体"/>
        <charset val="134"/>
      </rPr>
      <t xml:space="preserve"> 元      No.</t>
    </r>
  </si>
  <si>
    <t xml:space="preserve">           填制：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</si>
</sst>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  <numFmt numFmtId="178" formatCode="_ * #,##0.000_ ;_ * \-#,##0.000_ ;_ * &quot;-&quot;??.0_ ;_ @_ "/>
    <numFmt numFmtId="179" formatCode="0.000_ "/>
  </numFmts>
  <fonts count="4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.5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6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b/>
      <u/>
      <sz val="10"/>
      <name val="宋体"/>
      <charset val="134"/>
    </font>
    <font>
      <u/>
      <sz val="10.5"/>
      <name val="宋体"/>
      <charset val="134"/>
    </font>
    <font>
      <u/>
      <sz val="10"/>
      <name val="宋体"/>
      <charset val="134"/>
    </font>
    <font>
      <b/>
      <sz val="15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8" applyNumberFormat="0" applyAlignment="0" applyProtection="0">
      <alignment vertical="center"/>
    </xf>
    <xf numFmtId="0" fontId="22" fillId="5" borderId="19" applyNumberFormat="0" applyAlignment="0" applyProtection="0">
      <alignment vertical="center"/>
    </xf>
    <xf numFmtId="0" fontId="23" fillId="5" borderId="18" applyNumberFormat="0" applyAlignment="0" applyProtection="0">
      <alignment vertical="center"/>
    </xf>
    <xf numFmtId="0" fontId="24" fillId="6" borderId="20" applyNumberFormat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0" fillId="0" borderId="0">
      <alignment vertical="center"/>
    </xf>
    <xf numFmtId="0" fontId="0" fillId="0" borderId="0">
      <alignment vertical="center"/>
    </xf>
    <xf numFmtId="0" fontId="33" fillId="0" borderId="0" applyProtection="0"/>
    <xf numFmtId="0" fontId="33" fillId="0" borderId="0" applyProtection="0"/>
    <xf numFmtId="0" fontId="33" fillId="0" borderId="0"/>
    <xf numFmtId="0" fontId="33" fillId="0" borderId="0"/>
    <xf numFmtId="0" fontId="0" fillId="0" borderId="0">
      <alignment vertical="center"/>
    </xf>
    <xf numFmtId="0" fontId="0" fillId="0" borderId="0">
      <alignment vertical="center"/>
    </xf>
  </cellStyleXfs>
  <cellXfs count="100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76" fontId="0" fillId="2" borderId="0" xfId="0" applyNumberFormat="1" applyFont="1" applyFill="1"/>
    <xf numFmtId="177" fontId="0" fillId="0" borderId="0" xfId="0" applyNumberFormat="1" applyFill="1"/>
    <xf numFmtId="9" fontId="0" fillId="0" borderId="0" xfId="0" applyNumberFormat="1" applyFill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76" fontId="2" fillId="2" borderId="7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177" fontId="8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178" fontId="7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left" vertical="center"/>
    </xf>
    <xf numFmtId="176" fontId="0" fillId="2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ill="1" applyBorder="1" applyAlignment="1">
      <alignment vertical="center"/>
    </xf>
    <xf numFmtId="9" fontId="3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9" fontId="3" fillId="0" borderId="3" xfId="0" applyNumberFormat="1" applyFont="1" applyFill="1" applyBorder="1" applyAlignment="1">
      <alignment horizontal="center" vertical="center"/>
    </xf>
    <xf numFmtId="9" fontId="3" fillId="0" borderId="3" xfId="0" applyNumberFormat="1" applyFont="1" applyBorder="1" applyAlignment="1">
      <alignment horizontal="center" vertical="center"/>
    </xf>
    <xf numFmtId="179" fontId="3" fillId="0" borderId="3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9" fontId="4" fillId="0" borderId="5" xfId="0" applyNumberFormat="1" applyFont="1" applyFill="1" applyBorder="1" applyAlignment="1">
      <alignment horizontal="left" vertical="center"/>
    </xf>
    <xf numFmtId="9" fontId="4" fillId="0" borderId="5" xfId="0" applyNumberFormat="1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left" vertical="center"/>
    </xf>
    <xf numFmtId="177" fontId="4" fillId="0" borderId="5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9" fontId="3" fillId="0" borderId="0" xfId="0" applyNumberFormat="1" applyFont="1" applyFill="1" applyBorder="1" applyAlignment="1">
      <alignment horizontal="left" vertical="center"/>
    </xf>
    <xf numFmtId="9" fontId="3" fillId="2" borderId="0" xfId="0" applyNumberFormat="1" applyFont="1" applyFill="1" applyBorder="1" applyAlignment="1">
      <alignment horizontal="center" vertical="center"/>
    </xf>
    <xf numFmtId="179" fontId="3" fillId="2" borderId="0" xfId="0" applyNumberFormat="1" applyFont="1" applyFill="1" applyBorder="1" applyAlignment="1">
      <alignment horizontal="left" vertical="center"/>
    </xf>
    <xf numFmtId="177" fontId="3" fillId="2" borderId="0" xfId="0" applyNumberFormat="1" applyFont="1" applyFill="1" applyBorder="1" applyAlignment="1">
      <alignment horizontal="left" vertical="center"/>
    </xf>
    <xf numFmtId="9" fontId="6" fillId="0" borderId="7" xfId="0" applyNumberFormat="1" applyFont="1" applyFill="1" applyBorder="1" applyAlignment="1">
      <alignment horizontal="center" vertical="center" wrapText="1"/>
    </xf>
    <xf numFmtId="179" fontId="6" fillId="0" borderId="7" xfId="0" applyNumberFormat="1" applyFont="1" applyFill="1" applyBorder="1" applyAlignment="1">
      <alignment horizontal="center" vertical="center" wrapText="1"/>
    </xf>
    <xf numFmtId="177" fontId="5" fillId="0" borderId="11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9" fontId="8" fillId="0" borderId="7" xfId="0" applyNumberFormat="1" applyFont="1" applyFill="1" applyBorder="1" applyAlignment="1">
      <alignment horizontal="center" vertical="center" wrapText="1"/>
    </xf>
    <xf numFmtId="177" fontId="10" fillId="0" borderId="7" xfId="0" applyNumberFormat="1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9" fontId="7" fillId="0" borderId="7" xfId="0" applyNumberFormat="1" applyFont="1" applyFill="1" applyBorder="1" applyAlignment="1">
      <alignment horizontal="center" vertical="center" wrapText="1"/>
    </xf>
    <xf numFmtId="177" fontId="7" fillId="0" borderId="12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9" fontId="0" fillId="0" borderId="0" xfId="0" applyNumberForma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1" fillId="0" borderId="0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2" fontId="8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176" fontId="2" fillId="2" borderId="0" xfId="0" applyNumberFormat="1" applyFont="1" applyFill="1" applyBorder="1" applyAlignment="1">
      <alignment horizontal="left"/>
    </xf>
    <xf numFmtId="176" fontId="0" fillId="2" borderId="0" xfId="0" applyNumberFormat="1" applyFont="1" applyFill="1" applyBorder="1" applyAlignment="1"/>
    <xf numFmtId="0" fontId="0" fillId="0" borderId="0" xfId="0" applyFill="1" applyBorder="1" applyAlignment="1">
      <alignment horizontal="center"/>
    </xf>
    <xf numFmtId="177" fontId="0" fillId="0" borderId="0" xfId="0" applyNumberFormat="1" applyFill="1" applyBorder="1" applyAlignment="1"/>
    <xf numFmtId="0" fontId="11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/>
    </xf>
    <xf numFmtId="177" fontId="7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49" fontId="12" fillId="0" borderId="14" xfId="58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9" fontId="0" fillId="0" borderId="0" xfId="0" applyNumberFormat="1" applyFill="1" applyBorder="1" applyAlignment="1"/>
    <xf numFmtId="0" fontId="1" fillId="0" borderId="0" xfId="0" applyFont="1" applyFill="1" applyBorder="1"/>
    <xf numFmtId="0" fontId="2" fillId="0" borderId="7" xfId="0" applyFont="1" applyFill="1" applyBorder="1" applyAlignment="1">
      <alignment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8" xfId="51"/>
    <cellStyle name="常规 9" xfId="52"/>
    <cellStyle name="常规 2 2" xfId="53"/>
    <cellStyle name="常规 10" xfId="54"/>
    <cellStyle name="常规 2" xfId="55"/>
    <cellStyle name="常规 23" xfId="56"/>
    <cellStyle name="常规 29" xfId="57"/>
    <cellStyle name="常规 3" xfId="58"/>
    <cellStyle name="常规 4" xfId="59"/>
    <cellStyle name="常规 5" xfId="60"/>
    <cellStyle name="常规 7" xfId="6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zoomScale="115" zoomScaleNormal="115" workbookViewId="0">
      <selection activeCell="E6" sqref="E6"/>
    </sheetView>
  </sheetViews>
  <sheetFormatPr defaultColWidth="9" defaultRowHeight="13.5"/>
  <cols>
    <col min="1" max="1" width="4.625" style="7" customWidth="1"/>
    <col min="2" max="2" width="6.375" style="8" customWidth="1"/>
    <col min="3" max="3" width="7" style="7" customWidth="1"/>
    <col min="4" max="4" width="10.4333333333333" style="6" customWidth="1"/>
    <col min="5" max="5" width="8.25" style="9" customWidth="1"/>
    <col min="6" max="6" width="9.5" style="9" customWidth="1"/>
    <col min="7" max="7" width="9.675" style="7" customWidth="1"/>
    <col min="8" max="8" width="8.125" style="10" customWidth="1"/>
    <col min="9" max="9" width="7.25" style="11" customWidth="1"/>
    <col min="10" max="10" width="8.125" style="10" customWidth="1"/>
    <col min="11" max="11" width="9.5" style="10" customWidth="1"/>
    <col min="12" max="12" width="12.25" style="7" customWidth="1"/>
    <col min="13" max="13" width="8.625" style="6" customWidth="1"/>
    <col min="14" max="14" width="7.625" style="6" customWidth="1"/>
    <col min="15" max="16384" width="9" style="6"/>
  </cols>
  <sheetData>
    <row r="1" s="1" customFormat="1" ht="23.25" customHeight="1" spans="1:16">
      <c r="A1" s="12"/>
      <c r="B1" s="13"/>
      <c r="C1" s="13"/>
      <c r="D1" s="12"/>
      <c r="E1" s="14"/>
      <c r="F1" s="14"/>
      <c r="G1" s="13"/>
      <c r="H1" s="13"/>
      <c r="I1" s="47"/>
      <c r="J1" s="13"/>
      <c r="K1" s="13"/>
      <c r="L1" s="48"/>
      <c r="M1" s="49"/>
      <c r="N1" s="49"/>
      <c r="O1" s="50"/>
      <c r="P1" s="51"/>
    </row>
    <row r="2" s="1" customFormat="1" ht="22.5" customHeight="1" spans="1:16">
      <c r="A2" s="15" t="s">
        <v>0</v>
      </c>
      <c r="B2" s="16"/>
      <c r="C2" s="16"/>
      <c r="D2" s="17"/>
      <c r="E2" s="18"/>
      <c r="F2" s="18"/>
      <c r="G2" s="16"/>
      <c r="H2" s="16"/>
      <c r="I2" s="52"/>
      <c r="J2" s="16"/>
      <c r="K2" s="16"/>
      <c r="L2" s="53"/>
      <c r="M2" s="54"/>
      <c r="N2" s="54"/>
      <c r="O2" s="55"/>
      <c r="P2" s="56"/>
    </row>
    <row r="3" s="1" customFormat="1" ht="24.75" customHeight="1" spans="1:16">
      <c r="A3" s="19" t="s">
        <v>1</v>
      </c>
      <c r="B3" s="20"/>
      <c r="C3" s="20"/>
      <c r="D3" s="21"/>
      <c r="E3" s="22"/>
      <c r="F3" s="22"/>
      <c r="G3" s="23"/>
      <c r="H3" s="20"/>
      <c r="I3" s="57"/>
      <c r="J3" s="20"/>
      <c r="K3" s="20"/>
      <c r="L3" s="58"/>
      <c r="M3" s="59"/>
      <c r="N3" s="59"/>
      <c r="O3" s="60"/>
      <c r="P3" s="61"/>
    </row>
    <row r="4" s="2" customFormat="1" ht="24.75" customHeight="1" spans="1:16">
      <c r="A4" s="24" t="s">
        <v>2</v>
      </c>
      <c r="B4" s="25"/>
      <c r="C4" s="25"/>
      <c r="D4" s="26"/>
      <c r="E4" s="27"/>
      <c r="F4" s="27"/>
      <c r="G4" s="28"/>
      <c r="H4" s="25"/>
      <c r="I4" s="62"/>
      <c r="J4" s="25"/>
      <c r="K4" s="25"/>
      <c r="L4" s="63"/>
      <c r="M4" s="64"/>
      <c r="N4" s="64"/>
      <c r="O4" s="65"/>
      <c r="P4" s="26"/>
    </row>
    <row r="5" s="2" customFormat="1" ht="25.5" customHeight="1" spans="1:16">
      <c r="A5" s="24" t="s">
        <v>3</v>
      </c>
      <c r="B5" s="25"/>
      <c r="C5" s="25"/>
      <c r="D5" s="26"/>
      <c r="E5" s="27"/>
      <c r="F5" s="27"/>
      <c r="G5" s="28"/>
      <c r="H5" s="25"/>
      <c r="I5" s="62"/>
      <c r="J5" s="25"/>
      <c r="K5" s="25"/>
      <c r="L5" s="63"/>
      <c r="M5" s="64"/>
      <c r="N5" s="64"/>
      <c r="O5" s="65"/>
      <c r="P5" s="26"/>
    </row>
    <row r="6" s="3" customFormat="1" ht="27" customHeight="1" spans="1:14">
      <c r="A6" s="29" t="s">
        <v>4</v>
      </c>
      <c r="B6" s="29" t="s">
        <v>5</v>
      </c>
      <c r="C6" s="30" t="s">
        <v>6</v>
      </c>
      <c r="D6" s="29" t="s">
        <v>7</v>
      </c>
      <c r="E6" s="31" t="s">
        <v>8</v>
      </c>
      <c r="F6" s="31" t="s">
        <v>9</v>
      </c>
      <c r="G6" s="29" t="s">
        <v>10</v>
      </c>
      <c r="H6" s="32" t="s">
        <v>11</v>
      </c>
      <c r="I6" s="66" t="s">
        <v>12</v>
      </c>
      <c r="J6" s="67" t="s">
        <v>13</v>
      </c>
      <c r="K6" s="68" t="s">
        <v>14</v>
      </c>
      <c r="L6" s="29" t="s">
        <v>15</v>
      </c>
      <c r="M6" s="29" t="s">
        <v>16</v>
      </c>
      <c r="N6" s="69" t="s">
        <v>17</v>
      </c>
    </row>
    <row r="7" s="4" customFormat="1" ht="18.6" customHeight="1" spans="1:14">
      <c r="A7" s="33">
        <v>1</v>
      </c>
      <c r="B7" s="34" t="s">
        <v>18</v>
      </c>
      <c r="C7" s="35" t="s">
        <v>19</v>
      </c>
      <c r="D7" s="35" t="s">
        <v>20</v>
      </c>
      <c r="E7" s="36">
        <v>271.17</v>
      </c>
      <c r="F7" s="36">
        <v>271.17</v>
      </c>
      <c r="G7" s="37">
        <f>F7*770</f>
        <v>208800.9</v>
      </c>
      <c r="H7" s="37">
        <f>F7*46.97</f>
        <v>12736.8549</v>
      </c>
      <c r="I7" s="70">
        <v>0.8</v>
      </c>
      <c r="J7" s="37">
        <f>H7*I7</f>
        <v>10189.48392</v>
      </c>
      <c r="K7" s="74">
        <v>2547.37</v>
      </c>
      <c r="L7" s="91" t="s">
        <v>21</v>
      </c>
      <c r="M7" s="73"/>
      <c r="N7" s="73"/>
    </row>
    <row r="8" s="4" customFormat="1" ht="18.6" customHeight="1" spans="1:14">
      <c r="A8" s="33">
        <v>2</v>
      </c>
      <c r="B8" s="34" t="s">
        <v>22</v>
      </c>
      <c r="C8" s="35" t="s">
        <v>19</v>
      </c>
      <c r="D8" s="35" t="s">
        <v>20</v>
      </c>
      <c r="E8" s="36">
        <v>30.19</v>
      </c>
      <c r="F8" s="36">
        <v>30.19</v>
      </c>
      <c r="G8" s="37">
        <f t="shared" ref="G8:G18" si="0">F8*770</f>
        <v>23246.3</v>
      </c>
      <c r="H8" s="37">
        <f t="shared" ref="H8:H18" si="1">F8*46.97</f>
        <v>1418.0243</v>
      </c>
      <c r="I8" s="70">
        <v>0.8</v>
      </c>
      <c r="J8" s="37">
        <f t="shared" ref="J8:J18" si="2">H8*I8</f>
        <v>1134.41944</v>
      </c>
      <c r="K8" s="74">
        <v>283.6</v>
      </c>
      <c r="L8" s="91" t="s">
        <v>21</v>
      </c>
      <c r="M8" s="72"/>
      <c r="N8" s="40"/>
    </row>
    <row r="9" s="4" customFormat="1" ht="18.6" customHeight="1" spans="1:14">
      <c r="A9" s="33">
        <v>3</v>
      </c>
      <c r="B9" s="34" t="s">
        <v>23</v>
      </c>
      <c r="C9" s="35" t="s">
        <v>19</v>
      </c>
      <c r="D9" s="35" t="s">
        <v>20</v>
      </c>
      <c r="E9" s="36">
        <v>57.26</v>
      </c>
      <c r="F9" s="36">
        <v>57.26</v>
      </c>
      <c r="G9" s="37">
        <f t="shared" si="0"/>
        <v>44090.2</v>
      </c>
      <c r="H9" s="37">
        <f t="shared" si="1"/>
        <v>2689.5022</v>
      </c>
      <c r="I9" s="70">
        <v>0.8</v>
      </c>
      <c r="J9" s="37">
        <f t="shared" si="2"/>
        <v>2151.60176</v>
      </c>
      <c r="K9" s="71">
        <v>537.9</v>
      </c>
      <c r="L9" s="91" t="s">
        <v>21</v>
      </c>
      <c r="M9" s="72"/>
      <c r="N9" s="40"/>
    </row>
    <row r="10" s="80" customFormat="1" ht="18.6" customHeight="1" spans="1:14">
      <c r="A10" s="33">
        <v>4</v>
      </c>
      <c r="B10" s="34" t="s">
        <v>24</v>
      </c>
      <c r="C10" s="35" t="s">
        <v>19</v>
      </c>
      <c r="D10" s="35" t="s">
        <v>20</v>
      </c>
      <c r="E10" s="36">
        <v>116.13</v>
      </c>
      <c r="F10" s="36">
        <v>116.13</v>
      </c>
      <c r="G10" s="37">
        <f t="shared" si="0"/>
        <v>89420.1</v>
      </c>
      <c r="H10" s="37">
        <f t="shared" si="1"/>
        <v>5454.6261</v>
      </c>
      <c r="I10" s="70">
        <v>0.8</v>
      </c>
      <c r="J10" s="37">
        <f t="shared" si="2"/>
        <v>4363.70088</v>
      </c>
      <c r="K10" s="74">
        <v>1090.93</v>
      </c>
      <c r="L10" s="91" t="s">
        <v>21</v>
      </c>
      <c r="M10" s="72"/>
      <c r="N10" s="92"/>
    </row>
    <row r="11" s="4" customFormat="1" ht="18.6" customHeight="1" spans="1:14">
      <c r="A11" s="33">
        <v>5</v>
      </c>
      <c r="B11" s="38" t="s">
        <v>25</v>
      </c>
      <c r="C11" s="35" t="s">
        <v>19</v>
      </c>
      <c r="D11" s="35" t="s">
        <v>20</v>
      </c>
      <c r="E11" s="36">
        <v>76.54</v>
      </c>
      <c r="F11" s="36">
        <v>76.54</v>
      </c>
      <c r="G11" s="37">
        <f t="shared" si="0"/>
        <v>58935.8</v>
      </c>
      <c r="H11" s="37">
        <f t="shared" si="1"/>
        <v>3595.0838</v>
      </c>
      <c r="I11" s="70">
        <v>0.8</v>
      </c>
      <c r="J11" s="37">
        <f t="shared" si="2"/>
        <v>2876.06704</v>
      </c>
      <c r="K11" s="74">
        <v>719.02</v>
      </c>
      <c r="L11" s="91" t="s">
        <v>21</v>
      </c>
      <c r="M11" s="72"/>
      <c r="N11" s="40"/>
    </row>
    <row r="12" s="4" customFormat="1" ht="18.6" customHeight="1" spans="1:14">
      <c r="A12" s="33">
        <v>6</v>
      </c>
      <c r="B12" s="38" t="s">
        <v>26</v>
      </c>
      <c r="C12" s="35" t="s">
        <v>19</v>
      </c>
      <c r="D12" s="35" t="s">
        <v>20</v>
      </c>
      <c r="E12" s="36">
        <v>37.79</v>
      </c>
      <c r="F12" s="36">
        <v>37.79</v>
      </c>
      <c r="G12" s="37">
        <f t="shared" si="0"/>
        <v>29098.3</v>
      </c>
      <c r="H12" s="37">
        <f t="shared" si="1"/>
        <v>1774.9963</v>
      </c>
      <c r="I12" s="70">
        <v>0.8</v>
      </c>
      <c r="J12" s="37">
        <f t="shared" si="2"/>
        <v>1419.99704</v>
      </c>
      <c r="K12" s="71">
        <v>355</v>
      </c>
      <c r="L12" s="91" t="s">
        <v>21</v>
      </c>
      <c r="M12" s="72"/>
      <c r="N12" s="40"/>
    </row>
    <row r="13" s="4" customFormat="1" ht="18.6" customHeight="1" spans="1:14">
      <c r="A13" s="33">
        <v>7</v>
      </c>
      <c r="B13" s="38" t="s">
        <v>27</v>
      </c>
      <c r="C13" s="35" t="s">
        <v>19</v>
      </c>
      <c r="D13" s="35" t="s">
        <v>20</v>
      </c>
      <c r="E13" s="36">
        <v>4.56</v>
      </c>
      <c r="F13" s="36">
        <v>4.56</v>
      </c>
      <c r="G13" s="37">
        <f t="shared" si="0"/>
        <v>3511.2</v>
      </c>
      <c r="H13" s="37">
        <f t="shared" si="1"/>
        <v>214.1832</v>
      </c>
      <c r="I13" s="70">
        <v>0.8</v>
      </c>
      <c r="J13" s="37">
        <f t="shared" si="2"/>
        <v>171.34656</v>
      </c>
      <c r="K13" s="74">
        <v>42.84</v>
      </c>
      <c r="L13" s="91" t="s">
        <v>21</v>
      </c>
      <c r="M13" s="72"/>
      <c r="N13" s="40"/>
    </row>
    <row r="14" s="4" customFormat="1" ht="18.6" customHeight="1" spans="1:14">
      <c r="A14" s="33">
        <v>8</v>
      </c>
      <c r="B14" s="38" t="s">
        <v>28</v>
      </c>
      <c r="C14" s="35" t="s">
        <v>19</v>
      </c>
      <c r="D14" s="35" t="s">
        <v>20</v>
      </c>
      <c r="E14" s="36">
        <v>23.22</v>
      </c>
      <c r="F14" s="36">
        <v>23.22</v>
      </c>
      <c r="G14" s="37">
        <f t="shared" si="0"/>
        <v>17879.4</v>
      </c>
      <c r="H14" s="37">
        <f t="shared" si="1"/>
        <v>1090.6434</v>
      </c>
      <c r="I14" s="70">
        <v>0.8</v>
      </c>
      <c r="J14" s="37">
        <f t="shared" si="2"/>
        <v>872.51472</v>
      </c>
      <c r="K14" s="74">
        <v>218.13</v>
      </c>
      <c r="L14" s="91" t="s">
        <v>21</v>
      </c>
      <c r="M14" s="77"/>
      <c r="N14" s="40"/>
    </row>
    <row r="15" s="4" customFormat="1" ht="18.6" customHeight="1" spans="1:14">
      <c r="A15" s="33">
        <v>9</v>
      </c>
      <c r="B15" s="34" t="s">
        <v>29</v>
      </c>
      <c r="C15" s="35" t="s">
        <v>19</v>
      </c>
      <c r="D15" s="35" t="s">
        <v>20</v>
      </c>
      <c r="E15" s="36">
        <v>4.5</v>
      </c>
      <c r="F15" s="36">
        <v>4.5</v>
      </c>
      <c r="G15" s="37">
        <f t="shared" si="0"/>
        <v>3465</v>
      </c>
      <c r="H15" s="37">
        <f t="shared" si="1"/>
        <v>211.365</v>
      </c>
      <c r="I15" s="70">
        <v>0.8</v>
      </c>
      <c r="J15" s="37">
        <f t="shared" si="2"/>
        <v>169.092</v>
      </c>
      <c r="K15" s="74">
        <v>42.27</v>
      </c>
      <c r="L15" s="91" t="s">
        <v>21</v>
      </c>
      <c r="M15" s="72"/>
      <c r="N15" s="40"/>
    </row>
    <row r="16" s="4" customFormat="1" ht="18.6" customHeight="1" spans="1:14">
      <c r="A16" s="33">
        <v>10</v>
      </c>
      <c r="B16" s="34" t="s">
        <v>30</v>
      </c>
      <c r="C16" s="35" t="s">
        <v>19</v>
      </c>
      <c r="D16" s="35" t="s">
        <v>20</v>
      </c>
      <c r="E16" s="36">
        <v>3.54</v>
      </c>
      <c r="F16" s="36">
        <v>3.54</v>
      </c>
      <c r="G16" s="37">
        <f t="shared" si="0"/>
        <v>2725.8</v>
      </c>
      <c r="H16" s="37">
        <f t="shared" si="1"/>
        <v>166.2738</v>
      </c>
      <c r="I16" s="70">
        <v>0.8</v>
      </c>
      <c r="J16" s="37">
        <f t="shared" si="2"/>
        <v>133.01904</v>
      </c>
      <c r="K16" s="74">
        <v>33.25</v>
      </c>
      <c r="L16" s="91" t="s">
        <v>21</v>
      </c>
      <c r="M16" s="72"/>
      <c r="N16" s="40"/>
    </row>
    <row r="17" s="4" customFormat="1" ht="18.6" customHeight="1" spans="1:14">
      <c r="A17" s="33">
        <v>11</v>
      </c>
      <c r="B17" s="38" t="s">
        <v>31</v>
      </c>
      <c r="C17" s="35" t="s">
        <v>19</v>
      </c>
      <c r="D17" s="35" t="s">
        <v>20</v>
      </c>
      <c r="E17" s="36">
        <v>6.75</v>
      </c>
      <c r="F17" s="36">
        <v>6.75</v>
      </c>
      <c r="G17" s="37">
        <f t="shared" si="0"/>
        <v>5197.5</v>
      </c>
      <c r="H17" s="37">
        <f t="shared" si="1"/>
        <v>317.0475</v>
      </c>
      <c r="I17" s="70">
        <v>0.8</v>
      </c>
      <c r="J17" s="37">
        <f t="shared" si="2"/>
        <v>253.638</v>
      </c>
      <c r="K17" s="74">
        <v>63.41</v>
      </c>
      <c r="L17" s="91" t="s">
        <v>21</v>
      </c>
      <c r="M17" s="72"/>
      <c r="N17" s="40"/>
    </row>
    <row r="18" s="4" customFormat="1" ht="18.6" customHeight="1" spans="1:14">
      <c r="A18" s="33">
        <v>12</v>
      </c>
      <c r="B18" s="34" t="s">
        <v>32</v>
      </c>
      <c r="C18" s="35" t="s">
        <v>19</v>
      </c>
      <c r="D18" s="35" t="s">
        <v>20</v>
      </c>
      <c r="E18" s="36">
        <v>1.35</v>
      </c>
      <c r="F18" s="36">
        <v>1.35</v>
      </c>
      <c r="G18" s="37">
        <f t="shared" si="0"/>
        <v>1039.5</v>
      </c>
      <c r="H18" s="37">
        <f t="shared" si="1"/>
        <v>63.4095</v>
      </c>
      <c r="I18" s="70">
        <v>0.8</v>
      </c>
      <c r="J18" s="37">
        <f t="shared" si="2"/>
        <v>50.7276</v>
      </c>
      <c r="K18" s="74">
        <v>12.68</v>
      </c>
      <c r="L18" s="91" t="s">
        <v>21</v>
      </c>
      <c r="M18" s="72"/>
      <c r="N18" s="40"/>
    </row>
    <row r="19" s="4" customFormat="1" ht="18.6" customHeight="1" spans="1:14">
      <c r="A19" s="33"/>
      <c r="B19" s="34"/>
      <c r="C19" s="35"/>
      <c r="D19" s="35"/>
      <c r="F19" s="99"/>
      <c r="G19" s="99"/>
      <c r="H19" s="99"/>
      <c r="I19" s="99"/>
      <c r="J19" s="99"/>
      <c r="K19" s="99"/>
      <c r="L19" s="72"/>
      <c r="M19" s="72"/>
      <c r="N19" s="40"/>
    </row>
    <row r="20" s="4" customFormat="1" ht="18.6" customHeight="1" spans="1:15">
      <c r="A20" s="33"/>
      <c r="B20" s="82" t="s">
        <v>33</v>
      </c>
      <c r="C20" s="35"/>
      <c r="D20" s="35"/>
      <c r="E20" s="99">
        <f>SUM(E7:E19)</f>
        <v>633</v>
      </c>
      <c r="F20" s="82">
        <f>SUM(F7:F19)</f>
        <v>633</v>
      </c>
      <c r="G20" s="83"/>
      <c r="H20" s="84"/>
      <c r="I20" s="70"/>
      <c r="J20" s="93"/>
      <c r="K20" s="71">
        <f>SUM(K7:K19)</f>
        <v>5946.4</v>
      </c>
      <c r="L20" s="95"/>
      <c r="M20" s="72"/>
      <c r="N20" s="40"/>
      <c r="O20" s="96"/>
    </row>
    <row r="21" s="98" customFormat="1" ht="15" customHeight="1" spans="1:14">
      <c r="A21" s="85" t="s">
        <v>34</v>
      </c>
      <c r="B21" s="42"/>
      <c r="C21" s="86"/>
      <c r="D21" s="85"/>
      <c r="E21" s="87"/>
      <c r="F21" s="9"/>
      <c r="G21" s="7"/>
      <c r="H21" s="10"/>
      <c r="I21" s="11"/>
      <c r="J21" s="79"/>
      <c r="K21" s="10"/>
      <c r="L21" s="86"/>
      <c r="M21" s="85"/>
      <c r="N21" s="85"/>
    </row>
  </sheetData>
  <mergeCells count="5">
    <mergeCell ref="A1:P1"/>
    <mergeCell ref="A2:P2"/>
    <mergeCell ref="A3:P3"/>
    <mergeCell ref="A4:P4"/>
    <mergeCell ref="A5:P5"/>
  </mergeCells>
  <pageMargins left="0.196527777777778" right="0.161111111111111" top="0.409027777777778" bottom="0.60625" header="0.5" footer="0.10625"/>
  <pageSetup paperSize="9" scale="93" orientation="landscape"/>
  <headerFooter>
    <oddFooter>&amp;C第 &amp;P 页，共 &amp;N 页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abSelected="1" zoomScale="115" zoomScaleNormal="115" workbookViewId="0">
      <selection activeCell="C23" sqref="C23"/>
    </sheetView>
  </sheetViews>
  <sheetFormatPr defaultColWidth="9" defaultRowHeight="13.5"/>
  <cols>
    <col min="1" max="1" width="4.625" style="7" customWidth="1"/>
    <col min="2" max="2" width="6.375" style="8" customWidth="1"/>
    <col min="3" max="3" width="7" style="7" customWidth="1"/>
    <col min="4" max="4" width="10.4333333333333" style="6" customWidth="1"/>
    <col min="5" max="5" width="7.93333333333333" style="9" customWidth="1"/>
    <col min="6" max="6" width="9.5" style="9" customWidth="1"/>
    <col min="7" max="7" width="9.78333333333333" style="7" customWidth="1"/>
    <col min="8" max="8" width="9.23333333333333" style="10" customWidth="1"/>
    <col min="9" max="9" width="6.625" style="11" customWidth="1"/>
    <col min="10" max="10" width="9.125" style="10" customWidth="1"/>
    <col min="11" max="11" width="9.5" style="10" customWidth="1"/>
    <col min="12" max="12" width="12.25" style="7" customWidth="1"/>
    <col min="13" max="13" width="8.625" style="6" customWidth="1"/>
    <col min="14" max="14" width="7.625" style="6" customWidth="1"/>
    <col min="15" max="16384" width="9" style="6"/>
  </cols>
  <sheetData>
    <row r="1" s="1" customFormat="1" ht="23.25" customHeight="1" spans="1:16">
      <c r="A1" s="12"/>
      <c r="B1" s="13"/>
      <c r="C1" s="13"/>
      <c r="D1" s="12"/>
      <c r="E1" s="14"/>
      <c r="F1" s="14"/>
      <c r="G1" s="13"/>
      <c r="H1" s="13"/>
      <c r="I1" s="47"/>
      <c r="J1" s="13"/>
      <c r="K1" s="13"/>
      <c r="L1" s="48"/>
      <c r="M1" s="49"/>
      <c r="N1" s="49"/>
      <c r="O1" s="50"/>
      <c r="P1" s="51"/>
    </row>
    <row r="2" s="1" customFormat="1" ht="22.5" customHeight="1" spans="1:16">
      <c r="A2" s="15" t="s">
        <v>0</v>
      </c>
      <c r="B2" s="16"/>
      <c r="C2" s="16"/>
      <c r="D2" s="17"/>
      <c r="E2" s="18"/>
      <c r="F2" s="18"/>
      <c r="G2" s="16"/>
      <c r="H2" s="16"/>
      <c r="I2" s="52"/>
      <c r="J2" s="16"/>
      <c r="K2" s="16"/>
      <c r="L2" s="53"/>
      <c r="M2" s="54"/>
      <c r="N2" s="54"/>
      <c r="O2" s="55"/>
      <c r="P2" s="56"/>
    </row>
    <row r="3" s="1" customFormat="1" ht="24.75" customHeight="1" spans="1:16">
      <c r="A3" s="19" t="s">
        <v>1</v>
      </c>
      <c r="B3" s="20"/>
      <c r="C3" s="20"/>
      <c r="D3" s="21"/>
      <c r="E3" s="22"/>
      <c r="F3" s="22"/>
      <c r="G3" s="23"/>
      <c r="H3" s="20"/>
      <c r="I3" s="57"/>
      <c r="J3" s="20"/>
      <c r="K3" s="20"/>
      <c r="L3" s="58"/>
      <c r="M3" s="59"/>
      <c r="N3" s="59"/>
      <c r="O3" s="60"/>
      <c r="P3" s="61"/>
    </row>
    <row r="4" s="2" customFormat="1" ht="24.75" customHeight="1" spans="1:16">
      <c r="A4" s="24" t="s">
        <v>35</v>
      </c>
      <c r="B4" s="25"/>
      <c r="C4" s="25"/>
      <c r="D4" s="26"/>
      <c r="E4" s="27"/>
      <c r="F4" s="27"/>
      <c r="G4" s="28"/>
      <c r="H4" s="25"/>
      <c r="I4" s="62"/>
      <c r="J4" s="25"/>
      <c r="K4" s="25"/>
      <c r="L4" s="63"/>
      <c r="M4" s="64"/>
      <c r="N4" s="64"/>
      <c r="O4" s="65"/>
      <c r="P4" s="26"/>
    </row>
    <row r="5" s="2" customFormat="1" ht="25.5" customHeight="1" spans="1:16">
      <c r="A5" s="24" t="s">
        <v>36</v>
      </c>
      <c r="B5" s="25"/>
      <c r="C5" s="25"/>
      <c r="D5" s="26"/>
      <c r="E5" s="27"/>
      <c r="F5" s="27"/>
      <c r="G5" s="28"/>
      <c r="H5" s="25"/>
      <c r="I5" s="62"/>
      <c r="J5" s="25"/>
      <c r="K5" s="25"/>
      <c r="L5" s="63"/>
      <c r="M5" s="64"/>
      <c r="N5" s="64"/>
      <c r="O5" s="65"/>
      <c r="P5" s="26"/>
    </row>
    <row r="6" s="3" customFormat="1" ht="24.75" customHeight="1" spans="1:14">
      <c r="A6" s="29" t="s">
        <v>4</v>
      </c>
      <c r="B6" s="29" t="s">
        <v>5</v>
      </c>
      <c r="C6" s="30" t="s">
        <v>6</v>
      </c>
      <c r="D6" s="29" t="s">
        <v>7</v>
      </c>
      <c r="E6" s="31" t="s">
        <v>8</v>
      </c>
      <c r="F6" s="31" t="s">
        <v>9</v>
      </c>
      <c r="G6" s="29" t="s">
        <v>10</v>
      </c>
      <c r="H6" s="32" t="s">
        <v>11</v>
      </c>
      <c r="I6" s="66" t="s">
        <v>12</v>
      </c>
      <c r="J6" s="67" t="s">
        <v>13</v>
      </c>
      <c r="K6" s="68" t="s">
        <v>14</v>
      </c>
      <c r="L6" s="29" t="s">
        <v>15</v>
      </c>
      <c r="M6" s="29" t="s">
        <v>16</v>
      </c>
      <c r="N6" s="69" t="s">
        <v>17</v>
      </c>
    </row>
    <row r="7" s="4" customFormat="1" ht="18.6" customHeight="1" spans="1:14">
      <c r="A7" s="33">
        <v>1</v>
      </c>
      <c r="B7" s="34" t="s">
        <v>37</v>
      </c>
      <c r="C7" s="35" t="s">
        <v>19</v>
      </c>
      <c r="D7" s="35" t="s">
        <v>38</v>
      </c>
      <c r="E7" s="36">
        <v>570.09</v>
      </c>
      <c r="F7" s="36">
        <v>570.09</v>
      </c>
      <c r="G7" s="37">
        <f>F7*1290</f>
        <v>735416.1</v>
      </c>
      <c r="H7" s="37">
        <f>F7*52.89</f>
        <v>30152.0601</v>
      </c>
      <c r="I7" s="70">
        <v>0.8</v>
      </c>
      <c r="J7" s="37">
        <f>H7*I7</f>
        <v>24121.64808</v>
      </c>
      <c r="K7" s="74">
        <v>6030.41</v>
      </c>
      <c r="L7" s="91" t="s">
        <v>21</v>
      </c>
      <c r="M7" s="73"/>
      <c r="N7" s="73"/>
    </row>
    <row r="8" s="4" customFormat="1" ht="18.6" customHeight="1" spans="1:14">
      <c r="A8" s="33">
        <v>2</v>
      </c>
      <c r="B8" s="34" t="s">
        <v>39</v>
      </c>
      <c r="C8" s="35" t="s">
        <v>19</v>
      </c>
      <c r="D8" s="35" t="s">
        <v>20</v>
      </c>
      <c r="E8" s="36">
        <v>440.69</v>
      </c>
      <c r="F8" s="36">
        <v>440.69</v>
      </c>
      <c r="G8" s="37">
        <f t="shared" ref="G8:G15" si="0">F8*1290</f>
        <v>568490.1</v>
      </c>
      <c r="H8" s="37">
        <f t="shared" ref="H8:H15" si="1">F8*52.89</f>
        <v>23308.0941</v>
      </c>
      <c r="I8" s="70">
        <v>0.8</v>
      </c>
      <c r="J8" s="37">
        <f t="shared" ref="J8:J15" si="2">H8*I8</f>
        <v>18646.47528</v>
      </c>
      <c r="K8" s="74">
        <v>4661.62</v>
      </c>
      <c r="L8" s="91" t="s">
        <v>21</v>
      </c>
      <c r="M8" s="72"/>
      <c r="N8" s="40"/>
    </row>
    <row r="9" s="4" customFormat="1" ht="18.6" customHeight="1" spans="1:14">
      <c r="A9" s="33">
        <v>3</v>
      </c>
      <c r="B9" s="34" t="s">
        <v>22</v>
      </c>
      <c r="C9" s="35" t="s">
        <v>19</v>
      </c>
      <c r="D9" s="35" t="s">
        <v>38</v>
      </c>
      <c r="E9" s="36">
        <v>60.31</v>
      </c>
      <c r="F9" s="36">
        <v>60.31</v>
      </c>
      <c r="G9" s="37">
        <f t="shared" si="0"/>
        <v>77799.9</v>
      </c>
      <c r="H9" s="37">
        <f t="shared" si="1"/>
        <v>3189.7959</v>
      </c>
      <c r="I9" s="70">
        <v>0.8</v>
      </c>
      <c r="J9" s="37">
        <f t="shared" si="2"/>
        <v>2551.83672</v>
      </c>
      <c r="K9" s="74">
        <v>637.96</v>
      </c>
      <c r="L9" s="91" t="s">
        <v>21</v>
      </c>
      <c r="M9" s="72"/>
      <c r="N9" s="40"/>
    </row>
    <row r="10" s="80" customFormat="1" ht="18.6" customHeight="1" spans="1:14">
      <c r="A10" s="33">
        <v>4</v>
      </c>
      <c r="B10" s="34" t="s">
        <v>23</v>
      </c>
      <c r="C10" s="35" t="s">
        <v>19</v>
      </c>
      <c r="D10" s="35" t="s">
        <v>40</v>
      </c>
      <c r="E10" s="36">
        <v>337.99</v>
      </c>
      <c r="F10" s="36">
        <v>337.99</v>
      </c>
      <c r="G10" s="37">
        <f t="shared" si="0"/>
        <v>436007.1</v>
      </c>
      <c r="H10" s="37">
        <f t="shared" si="1"/>
        <v>17876.2911</v>
      </c>
      <c r="I10" s="70">
        <v>0.8</v>
      </c>
      <c r="J10" s="37">
        <f t="shared" si="2"/>
        <v>14301.03288</v>
      </c>
      <c r="K10" s="74">
        <v>3575.26</v>
      </c>
      <c r="L10" s="91" t="s">
        <v>21</v>
      </c>
      <c r="M10" s="72"/>
      <c r="N10" s="92"/>
    </row>
    <row r="11" s="4" customFormat="1" ht="18.6" customHeight="1" spans="1:14">
      <c r="A11" s="33">
        <v>5</v>
      </c>
      <c r="B11" s="38" t="s">
        <v>26</v>
      </c>
      <c r="C11" s="35" t="s">
        <v>19</v>
      </c>
      <c r="D11" s="35" t="s">
        <v>40</v>
      </c>
      <c r="E11" s="36">
        <v>241.93</v>
      </c>
      <c r="F11" s="36">
        <v>241.93</v>
      </c>
      <c r="G11" s="37">
        <f t="shared" si="0"/>
        <v>312089.7</v>
      </c>
      <c r="H11" s="37">
        <f t="shared" si="1"/>
        <v>12795.6777</v>
      </c>
      <c r="I11" s="70">
        <v>0.8</v>
      </c>
      <c r="J11" s="37">
        <f t="shared" si="2"/>
        <v>10236.54216</v>
      </c>
      <c r="K11" s="74">
        <v>2559.14</v>
      </c>
      <c r="L11" s="91" t="s">
        <v>21</v>
      </c>
      <c r="M11" s="72"/>
      <c r="N11" s="40"/>
    </row>
    <row r="12" s="4" customFormat="1" ht="18.6" customHeight="1" spans="1:14">
      <c r="A12" s="33">
        <v>6</v>
      </c>
      <c r="B12" s="38" t="s">
        <v>41</v>
      </c>
      <c r="C12" s="35" t="s">
        <v>19</v>
      </c>
      <c r="D12" s="35" t="s">
        <v>40</v>
      </c>
      <c r="E12" s="36">
        <v>94.72</v>
      </c>
      <c r="F12" s="36">
        <v>94.72</v>
      </c>
      <c r="G12" s="37">
        <f t="shared" si="0"/>
        <v>122188.8</v>
      </c>
      <c r="H12" s="37">
        <f t="shared" si="1"/>
        <v>5009.7408</v>
      </c>
      <c r="I12" s="70">
        <v>0.8</v>
      </c>
      <c r="J12" s="37">
        <f t="shared" si="2"/>
        <v>4007.79264</v>
      </c>
      <c r="K12" s="74">
        <v>1001.95</v>
      </c>
      <c r="L12" s="91" t="s">
        <v>21</v>
      </c>
      <c r="M12" s="72"/>
      <c r="N12" s="40"/>
    </row>
    <row r="13" s="4" customFormat="1" ht="18.6" customHeight="1" spans="1:14">
      <c r="A13" s="33">
        <v>7</v>
      </c>
      <c r="B13" s="38" t="s">
        <v>27</v>
      </c>
      <c r="C13" s="35" t="s">
        <v>19</v>
      </c>
      <c r="D13" s="35" t="s">
        <v>20</v>
      </c>
      <c r="E13" s="36">
        <v>20.38</v>
      </c>
      <c r="F13" s="36">
        <v>20.38</v>
      </c>
      <c r="G13" s="37">
        <f t="shared" si="0"/>
        <v>26290.2</v>
      </c>
      <c r="H13" s="37">
        <f t="shared" si="1"/>
        <v>1077.8982</v>
      </c>
      <c r="I13" s="70">
        <v>0.8</v>
      </c>
      <c r="J13" s="37">
        <f t="shared" si="2"/>
        <v>862.31856</v>
      </c>
      <c r="K13" s="74">
        <v>215.58</v>
      </c>
      <c r="L13" s="91" t="s">
        <v>21</v>
      </c>
      <c r="M13" s="77"/>
      <c r="N13" s="40"/>
    </row>
    <row r="14" s="4" customFormat="1" ht="18.6" customHeight="1" spans="1:14">
      <c r="A14" s="33">
        <v>8</v>
      </c>
      <c r="B14" s="34" t="s">
        <v>42</v>
      </c>
      <c r="C14" s="35" t="s">
        <v>19</v>
      </c>
      <c r="D14" s="35" t="s">
        <v>38</v>
      </c>
      <c r="E14" s="36">
        <v>15.68</v>
      </c>
      <c r="F14" s="36">
        <v>15.68</v>
      </c>
      <c r="G14" s="37">
        <f t="shared" si="0"/>
        <v>20227.2</v>
      </c>
      <c r="H14" s="37">
        <f t="shared" si="1"/>
        <v>829.3152</v>
      </c>
      <c r="I14" s="70">
        <v>0.8</v>
      </c>
      <c r="J14" s="37">
        <f t="shared" si="2"/>
        <v>663.45216</v>
      </c>
      <c r="K14" s="74">
        <v>165.86</v>
      </c>
      <c r="L14" s="91" t="s">
        <v>21</v>
      </c>
      <c r="M14" s="72"/>
      <c r="N14" s="40"/>
    </row>
    <row r="15" s="4" customFormat="1" ht="18.6" customHeight="1" spans="1:14">
      <c r="A15" s="33">
        <v>9</v>
      </c>
      <c r="B15" s="34" t="s">
        <v>43</v>
      </c>
      <c r="C15" s="35" t="s">
        <v>19</v>
      </c>
      <c r="D15" s="35" t="s">
        <v>20</v>
      </c>
      <c r="E15" s="36">
        <v>4.2</v>
      </c>
      <c r="F15" s="36">
        <v>4.2</v>
      </c>
      <c r="G15" s="37">
        <f t="shared" si="0"/>
        <v>5418</v>
      </c>
      <c r="H15" s="37">
        <f t="shared" si="1"/>
        <v>222.138</v>
      </c>
      <c r="I15" s="70">
        <v>0.8</v>
      </c>
      <c r="J15" s="37">
        <f t="shared" si="2"/>
        <v>177.7104</v>
      </c>
      <c r="K15" s="74">
        <v>44.43</v>
      </c>
      <c r="L15" s="91" t="s">
        <v>21</v>
      </c>
      <c r="M15" s="72"/>
      <c r="N15" s="40"/>
    </row>
    <row r="16" s="4" customFormat="1" ht="18.6" customHeight="1" spans="1:14">
      <c r="A16" s="33"/>
      <c r="B16" s="38"/>
      <c r="C16" s="35"/>
      <c r="D16" s="35"/>
      <c r="E16" s="36"/>
      <c r="F16" s="36"/>
      <c r="G16" s="39"/>
      <c r="H16" s="40"/>
      <c r="I16" s="75"/>
      <c r="J16" s="76"/>
      <c r="K16" s="74"/>
      <c r="L16" s="72"/>
      <c r="M16" s="72"/>
      <c r="N16" s="40"/>
    </row>
    <row r="17" s="4" customFormat="1" ht="18.6" customHeight="1" spans="1:14">
      <c r="A17" s="33"/>
      <c r="B17" s="34" t="s">
        <v>33</v>
      </c>
      <c r="C17" s="35"/>
      <c r="D17" s="35"/>
      <c r="E17" s="36">
        <f>SUM(E7:E16)</f>
        <v>1785.99</v>
      </c>
      <c r="F17" s="36"/>
      <c r="G17" s="39"/>
      <c r="H17" s="40"/>
      <c r="I17" s="75"/>
      <c r="J17" s="76"/>
      <c r="K17" s="71">
        <f>SUM(K7:K16)</f>
        <v>18892.21</v>
      </c>
      <c r="L17" s="72"/>
      <c r="M17" s="72"/>
      <c r="N17" s="40"/>
    </row>
    <row r="18" s="4" customFormat="1" ht="18.6" customHeight="1" spans="1:15">
      <c r="A18" s="33"/>
      <c r="B18" s="82"/>
      <c r="C18" s="35"/>
      <c r="D18" s="35"/>
      <c r="E18" s="82"/>
      <c r="F18" s="82"/>
      <c r="G18" s="83"/>
      <c r="H18" s="84"/>
      <c r="I18" s="70"/>
      <c r="J18" s="93"/>
      <c r="K18" s="94"/>
      <c r="L18" s="95"/>
      <c r="M18" s="72"/>
      <c r="N18" s="40"/>
      <c r="O18" s="96"/>
    </row>
    <row r="19" s="81" customFormat="1" ht="15" customHeight="1" spans="1:14">
      <c r="A19" s="85" t="s">
        <v>34</v>
      </c>
      <c r="B19" s="42"/>
      <c r="C19" s="86"/>
      <c r="D19" s="85"/>
      <c r="E19" s="87"/>
      <c r="F19" s="88"/>
      <c r="G19" s="89"/>
      <c r="H19" s="90"/>
      <c r="I19" s="97"/>
      <c r="J19" s="79"/>
      <c r="K19" s="90"/>
      <c r="L19" s="86"/>
      <c r="M19" s="85"/>
      <c r="N19" s="85"/>
    </row>
    <row r="20" s="6" customFormat="1" spans="1:12">
      <c r="A20" s="7"/>
      <c r="B20" s="8"/>
      <c r="C20" s="7"/>
      <c r="E20" s="9"/>
      <c r="F20" s="9"/>
      <c r="G20" s="7"/>
      <c r="H20" s="10"/>
      <c r="I20" s="11"/>
      <c r="J20" s="10"/>
      <c r="K20" s="10"/>
      <c r="L20" s="7"/>
    </row>
  </sheetData>
  <mergeCells count="5">
    <mergeCell ref="A1:P1"/>
    <mergeCell ref="A2:P2"/>
    <mergeCell ref="A3:P3"/>
    <mergeCell ref="A4:P4"/>
    <mergeCell ref="A5:P5"/>
  </mergeCells>
  <pageMargins left="0.196527777777778" right="0.161111111111111" top="0.409027777777778" bottom="0.60625" header="0.5" footer="0.10625"/>
  <pageSetup paperSize="9" scale="93" orientation="landscape"/>
  <headerFooter>
    <oddFooter>&amp;C第 &amp;P 页，共 &amp;N 页</oddFooter>
  </headerFooter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zoomScale="115" zoomScaleNormal="115" workbookViewId="0">
      <selection activeCell="D19" sqref="D19"/>
    </sheetView>
  </sheetViews>
  <sheetFormatPr defaultColWidth="9" defaultRowHeight="13.5"/>
  <cols>
    <col min="1" max="1" width="4.625" style="7" customWidth="1"/>
    <col min="2" max="2" width="6.375" style="8" customWidth="1"/>
    <col min="3" max="3" width="7" style="7" customWidth="1"/>
    <col min="4" max="4" width="10.4333333333333" style="6" customWidth="1"/>
    <col min="5" max="5" width="8.25" style="9" customWidth="1"/>
    <col min="6" max="6" width="9.5" style="9" customWidth="1"/>
    <col min="7" max="7" width="7.75" style="7" customWidth="1"/>
    <col min="8" max="8" width="8.125" style="10" customWidth="1"/>
    <col min="9" max="9" width="7.25" style="11" customWidth="1"/>
    <col min="10" max="10" width="8.125" style="10" customWidth="1"/>
    <col min="11" max="11" width="9.5" style="10" customWidth="1"/>
    <col min="12" max="12" width="12.25" style="7" customWidth="1"/>
    <col min="13" max="13" width="8.625" style="6" customWidth="1"/>
    <col min="14" max="14" width="7.625" style="6" customWidth="1"/>
    <col min="15" max="16384" width="9" style="6"/>
  </cols>
  <sheetData>
    <row r="1" s="1" customFormat="1" ht="23.25" customHeight="1" spans="1:16">
      <c r="A1" s="12"/>
      <c r="B1" s="13"/>
      <c r="C1" s="13"/>
      <c r="D1" s="12"/>
      <c r="E1" s="14"/>
      <c r="F1" s="14"/>
      <c r="G1" s="13"/>
      <c r="H1" s="13"/>
      <c r="I1" s="47"/>
      <c r="J1" s="13"/>
      <c r="K1" s="13"/>
      <c r="L1" s="48"/>
      <c r="M1" s="49"/>
      <c r="N1" s="49"/>
      <c r="O1" s="50"/>
      <c r="P1" s="51"/>
    </row>
    <row r="2" s="1" customFormat="1" ht="22.5" customHeight="1" spans="1:16">
      <c r="A2" s="15" t="s">
        <v>0</v>
      </c>
      <c r="B2" s="16"/>
      <c r="C2" s="16"/>
      <c r="D2" s="17"/>
      <c r="E2" s="18"/>
      <c r="F2" s="18"/>
      <c r="G2" s="16"/>
      <c r="H2" s="16"/>
      <c r="I2" s="52"/>
      <c r="J2" s="16"/>
      <c r="K2" s="16"/>
      <c r="L2" s="53"/>
      <c r="M2" s="54"/>
      <c r="N2" s="54"/>
      <c r="O2" s="55"/>
      <c r="P2" s="56"/>
    </row>
    <row r="3" s="1" customFormat="1" ht="24.75" customHeight="1" spans="1:16">
      <c r="A3" s="19" t="s">
        <v>1</v>
      </c>
      <c r="B3" s="20"/>
      <c r="C3" s="20"/>
      <c r="D3" s="21"/>
      <c r="E3" s="22"/>
      <c r="F3" s="22"/>
      <c r="G3" s="23"/>
      <c r="H3" s="20"/>
      <c r="I3" s="57"/>
      <c r="J3" s="20"/>
      <c r="K3" s="20"/>
      <c r="L3" s="58"/>
      <c r="M3" s="59"/>
      <c r="N3" s="59"/>
      <c r="O3" s="60"/>
      <c r="P3" s="61"/>
    </row>
    <row r="4" s="2" customFormat="1" ht="24.75" customHeight="1" spans="1:16">
      <c r="A4" s="24" t="s">
        <v>44</v>
      </c>
      <c r="B4" s="25"/>
      <c r="C4" s="25"/>
      <c r="D4" s="26"/>
      <c r="E4" s="27"/>
      <c r="F4" s="27"/>
      <c r="G4" s="28"/>
      <c r="H4" s="25"/>
      <c r="I4" s="62"/>
      <c r="J4" s="25"/>
      <c r="K4" s="25"/>
      <c r="L4" s="63"/>
      <c r="M4" s="64"/>
      <c r="N4" s="64"/>
      <c r="O4" s="65"/>
      <c r="P4" s="26"/>
    </row>
    <row r="5" s="2" customFormat="1" ht="25.5" customHeight="1" spans="1:16">
      <c r="A5" s="24" t="s">
        <v>45</v>
      </c>
      <c r="B5" s="25"/>
      <c r="C5" s="25"/>
      <c r="D5" s="26"/>
      <c r="E5" s="27"/>
      <c r="F5" s="27"/>
      <c r="G5" s="28"/>
      <c r="H5" s="25"/>
      <c r="I5" s="62"/>
      <c r="J5" s="25"/>
      <c r="K5" s="25"/>
      <c r="L5" s="63"/>
      <c r="M5" s="64"/>
      <c r="N5" s="64"/>
      <c r="O5" s="65"/>
      <c r="P5" s="26"/>
    </row>
    <row r="6" s="3" customFormat="1" ht="24.75" customHeight="1" spans="1:14">
      <c r="A6" s="29" t="s">
        <v>4</v>
      </c>
      <c r="B6" s="29" t="s">
        <v>5</v>
      </c>
      <c r="C6" s="30" t="s">
        <v>6</v>
      </c>
      <c r="D6" s="29" t="s">
        <v>7</v>
      </c>
      <c r="E6" s="31" t="s">
        <v>8</v>
      </c>
      <c r="F6" s="31" t="s">
        <v>9</v>
      </c>
      <c r="G6" s="29" t="s">
        <v>10</v>
      </c>
      <c r="H6" s="32" t="s">
        <v>11</v>
      </c>
      <c r="I6" s="66" t="s">
        <v>12</v>
      </c>
      <c r="J6" s="67" t="s">
        <v>13</v>
      </c>
      <c r="K6" s="68" t="s">
        <v>14</v>
      </c>
      <c r="L6" s="29" t="s">
        <v>15</v>
      </c>
      <c r="M6" s="29" t="s">
        <v>16</v>
      </c>
      <c r="N6" s="69" t="s">
        <v>17</v>
      </c>
    </row>
    <row r="7" s="4" customFormat="1" ht="40" customHeight="1" spans="1:14">
      <c r="A7" s="33">
        <v>1</v>
      </c>
      <c r="B7" s="34" t="s">
        <v>18</v>
      </c>
      <c r="C7" s="35" t="s">
        <v>19</v>
      </c>
      <c r="D7" s="35" t="s">
        <v>20</v>
      </c>
      <c r="E7" s="36">
        <v>8.95</v>
      </c>
      <c r="F7" s="36">
        <v>8.95</v>
      </c>
      <c r="G7" s="37">
        <f>F7*700</f>
        <v>6265</v>
      </c>
      <c r="H7" s="37">
        <f>F7*35.7</f>
        <v>319.515</v>
      </c>
      <c r="I7" s="70">
        <v>0.8</v>
      </c>
      <c r="J7" s="37">
        <f>H7*I7</f>
        <v>255.612</v>
      </c>
      <c r="K7" s="71">
        <v>63.9</v>
      </c>
      <c r="L7" s="72" t="s">
        <v>21</v>
      </c>
      <c r="M7" s="73"/>
      <c r="N7" s="73"/>
    </row>
    <row r="8" s="4" customFormat="1" ht="44" customHeight="1" spans="1:14">
      <c r="A8" s="33">
        <v>2</v>
      </c>
      <c r="B8" s="38" t="s">
        <v>26</v>
      </c>
      <c r="C8" s="35" t="s">
        <v>19</v>
      </c>
      <c r="D8" s="35" t="s">
        <v>20</v>
      </c>
      <c r="E8" s="36">
        <v>4.67</v>
      </c>
      <c r="F8" s="36">
        <v>4.67</v>
      </c>
      <c r="G8" s="37">
        <f>F8*700</f>
        <v>3269</v>
      </c>
      <c r="H8" s="37">
        <f>F8*35.7</f>
        <v>166.719</v>
      </c>
      <c r="I8" s="70">
        <v>0.8</v>
      </c>
      <c r="J8" s="37">
        <f>H8*I8</f>
        <v>133.3752</v>
      </c>
      <c r="K8" s="71">
        <v>33.34</v>
      </c>
      <c r="L8" s="72" t="s">
        <v>21</v>
      </c>
      <c r="M8" s="72"/>
      <c r="N8" s="40"/>
    </row>
    <row r="9" s="4" customFormat="1" ht="39" customHeight="1" spans="1:14">
      <c r="A9" s="33">
        <v>3</v>
      </c>
      <c r="B9" s="38" t="s">
        <v>27</v>
      </c>
      <c r="C9" s="35" t="s">
        <v>19</v>
      </c>
      <c r="D9" s="35" t="s">
        <v>20</v>
      </c>
      <c r="E9" s="36">
        <v>1.813</v>
      </c>
      <c r="F9" s="36">
        <v>1.81</v>
      </c>
      <c r="G9" s="37">
        <f>F9*700</f>
        <v>1267</v>
      </c>
      <c r="H9" s="37">
        <f>F9*35.7</f>
        <v>64.617</v>
      </c>
      <c r="I9" s="70">
        <v>0.8</v>
      </c>
      <c r="J9" s="37">
        <f>H9*I9</f>
        <v>51.6936</v>
      </c>
      <c r="K9" s="74">
        <v>12.92</v>
      </c>
      <c r="L9" s="72" t="s">
        <v>21</v>
      </c>
      <c r="M9" s="72"/>
      <c r="N9" s="40"/>
    </row>
    <row r="10" s="4" customFormat="1" ht="18.6" customHeight="1" spans="1:14">
      <c r="A10" s="33"/>
      <c r="B10" s="38"/>
      <c r="C10" s="35"/>
      <c r="D10" s="35"/>
      <c r="E10" s="36"/>
      <c r="F10" s="36"/>
      <c r="G10" s="39"/>
      <c r="H10" s="40"/>
      <c r="I10" s="75"/>
      <c r="J10" s="76"/>
      <c r="K10" s="71"/>
      <c r="L10" s="72"/>
      <c r="M10" s="77"/>
      <c r="N10" s="40"/>
    </row>
    <row r="11" s="4" customFormat="1" ht="18.6" customHeight="1" spans="1:14">
      <c r="A11" s="33"/>
      <c r="B11" s="34" t="s">
        <v>33</v>
      </c>
      <c r="C11" s="35"/>
      <c r="D11" s="35"/>
      <c r="E11" s="36">
        <v>15.433</v>
      </c>
      <c r="F11" s="36"/>
      <c r="G11" s="39"/>
      <c r="H11" s="40"/>
      <c r="I11" s="75"/>
      <c r="J11" s="76"/>
      <c r="K11" s="74">
        <v>110.16</v>
      </c>
      <c r="L11" s="72"/>
      <c r="M11" s="72"/>
      <c r="N11" s="40"/>
    </row>
    <row r="12" s="5" customFormat="1" ht="15" customHeight="1" spans="1:14">
      <c r="A12" s="41" t="s">
        <v>46</v>
      </c>
      <c r="B12" s="42"/>
      <c r="C12" s="42"/>
      <c r="D12" s="41"/>
      <c r="E12" s="43"/>
      <c r="F12" s="44"/>
      <c r="G12" s="45"/>
      <c r="H12" s="46"/>
      <c r="I12" s="78"/>
      <c r="J12" s="79"/>
      <c r="K12" s="46"/>
      <c r="L12" s="42"/>
      <c r="M12" s="41"/>
      <c r="N12" s="41"/>
    </row>
    <row r="13" s="6" customFormat="1" spans="1:12">
      <c r="A13" s="7"/>
      <c r="B13" s="8"/>
      <c r="C13" s="7"/>
      <c r="E13" s="9"/>
      <c r="F13" s="9"/>
      <c r="G13" s="7"/>
      <c r="H13" s="10"/>
      <c r="I13" s="11"/>
      <c r="J13" s="10"/>
      <c r="K13" s="10"/>
      <c r="L13" s="7"/>
    </row>
  </sheetData>
  <mergeCells count="5">
    <mergeCell ref="A1:P1"/>
    <mergeCell ref="A2:P2"/>
    <mergeCell ref="A3:P3"/>
    <mergeCell ref="A4:P4"/>
    <mergeCell ref="A5:P5"/>
  </mergeCells>
  <pageMargins left="0.196527777777778" right="0.161111111111111" top="0.409027777777778" bottom="0.60625" header="0.5" footer="0.10625"/>
  <pageSetup paperSize="9" scale="93" orientation="landscape"/>
  <headerFooter>
    <oddFooter>&amp;C第 &amp;P 页，共 &amp;N 页</oddFooter>
  </headerFooter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玉米</vt:lpstr>
      <vt:lpstr>水稻</vt:lpstr>
      <vt:lpstr>大豆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2006-09-16T00:00:00Z</dcterms:created>
  <cp:lastPrinted>2021-07-08T03:48:00Z</cp:lastPrinted>
  <dcterms:modified xsi:type="dcterms:W3CDTF">2025-06-12T02:43:08Z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D4760A8C71154B83A1168B2E014BA206_13</vt:lpwstr>
  </property>
</Properties>
</file>